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fofcuk-my.sharepoint.com/personal/rachel_morley_fofc_org_uk/Documents/Desktop/"/>
    </mc:Choice>
  </mc:AlternateContent>
  <xr:revisionPtr revIDLastSave="5" documentId="10_ncr:8000_{FF1E24A7-6C76-460E-99EB-A57543BA0B29}" xr6:coauthVersionLast="47" xr6:coauthVersionMax="47" xr10:uidLastSave="{4811A28F-DA92-4955-8A37-BD87690344AD}"/>
  <bookViews>
    <workbookView minimized="1" xWindow="384" yWindow="108" windowWidth="12828" windowHeight="12132" xr2:uid="{948F57EA-3531-4BE6-936F-7DE5B866E15B}"/>
  </bookViews>
  <sheets>
    <sheet name="Budget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6" l="1"/>
  <c r="B10" i="6"/>
  <c r="C19" i="6"/>
  <c r="B19" i="6"/>
  <c r="D19" i="6"/>
  <c r="D10" i="6"/>
  <c r="D21" i="6" l="1"/>
  <c r="D70" i="6" l="1"/>
  <c r="B55" i="6" l="1"/>
  <c r="C55" i="6"/>
  <c r="D55" i="6"/>
  <c r="D46" i="6" l="1"/>
  <c r="C46" i="6"/>
  <c r="C57" i="6" s="1"/>
  <c r="B46" i="6"/>
  <c r="B57" i="6" s="1"/>
  <c r="D57" i="6" l="1"/>
  <c r="D72" i="6"/>
  <c r="D74" i="6" s="1"/>
</calcChain>
</file>

<file path=xl/sharedStrings.xml><?xml version="1.0" encoding="utf-8"?>
<sst xmlns="http://schemas.openxmlformats.org/spreadsheetml/2006/main" count="81" uniqueCount="64">
  <si>
    <t>Project</t>
  </si>
  <si>
    <t>AGM</t>
  </si>
  <si>
    <t>Audit fees</t>
  </si>
  <si>
    <t>Bank charges</t>
  </si>
  <si>
    <t>Church guides</t>
  </si>
  <si>
    <t>Cultivation Events</t>
  </si>
  <si>
    <t>H&amp;S</t>
  </si>
  <si>
    <t>Insurance incl. Trustee insurance</t>
  </si>
  <si>
    <t>Legal expenses</t>
  </si>
  <si>
    <t>Media &amp; PR - freeelance fees</t>
  </si>
  <si>
    <t>Media &amp; PR</t>
  </si>
  <si>
    <t>Membership printed materials</t>
  </si>
  <si>
    <t>Newsletter</t>
  </si>
  <si>
    <t>Office costs</t>
  </si>
  <si>
    <t>Salaries</t>
  </si>
  <si>
    <t>Subscriptions</t>
  </si>
  <si>
    <t>Staff expenses</t>
  </si>
  <si>
    <t>Training and CPD</t>
  </si>
  <si>
    <t>Trustee travel and expenses</t>
  </si>
  <si>
    <t>Volunteering</t>
  </si>
  <si>
    <t>Utilities</t>
  </si>
  <si>
    <t>Churchyard maintenance</t>
  </si>
  <si>
    <t>Emergencies and unforeseens</t>
  </si>
  <si>
    <t>Periodic maintenance</t>
  </si>
  <si>
    <t>Routine maintenance</t>
  </si>
  <si>
    <t>Running repairs</t>
  </si>
  <si>
    <t>Bayvil repairs</t>
  </si>
  <si>
    <t>Brithdir repairs</t>
  </si>
  <si>
    <t>Llandyfeisant repairs</t>
  </si>
  <si>
    <t>Llandyfrydog repairs</t>
  </si>
  <si>
    <t>Llangattock VA repairs</t>
  </si>
  <si>
    <t>Stratton on the Fosse repairs</t>
  </si>
  <si>
    <t>Budget in FY                2025-26</t>
  </si>
  <si>
    <t>Budget actual FY 2025-26            (as of 11.02.2026)</t>
  </si>
  <si>
    <t>PROPOSED budget              FY 2026-27</t>
  </si>
  <si>
    <t>Baseline repair and maintenance to existing estate</t>
  </si>
  <si>
    <t>Retentions and finish outs</t>
  </si>
  <si>
    <t>New vesting reports</t>
  </si>
  <si>
    <t>Fire Risk Assessments and actions</t>
  </si>
  <si>
    <t>Allows 6no. staff plus 3% increase, plus pension, plus NI, etc</t>
  </si>
  <si>
    <t>Total expenditure in 2026-27 (A+B+C)</t>
  </si>
  <si>
    <t>DRAFT BUDGET FOR 2026-27</t>
  </si>
  <si>
    <t xml:space="preserve"> "Establishment" costs - all direct costs except expenditure on churches</t>
  </si>
  <si>
    <t>A.  Routine income</t>
  </si>
  <si>
    <t>Membership fees</t>
  </si>
  <si>
    <t>Unrestricted grants (delinked from projects)</t>
  </si>
  <si>
    <t>Cadw &amp; CinW</t>
  </si>
  <si>
    <t>Investment income</t>
  </si>
  <si>
    <t>B. Non-routine income</t>
  </si>
  <si>
    <t>Unrestricted donations and gifts (including gift aid)</t>
  </si>
  <si>
    <t>Broyd donation - unrestricted</t>
  </si>
  <si>
    <t>Investment windfalls</t>
  </si>
  <si>
    <t>Revenue stream</t>
  </si>
  <si>
    <t>Unrestricted legacies</t>
  </si>
  <si>
    <t>Predicted income           FY 2026-27</t>
  </si>
  <si>
    <t>Restricted grants</t>
  </si>
  <si>
    <t>D. Routine operational expenditure</t>
  </si>
  <si>
    <t>Tanner Trust/General deposit</t>
  </si>
  <si>
    <t>G. Projects</t>
  </si>
  <si>
    <t>G. Total project costs</t>
  </si>
  <si>
    <t xml:space="preserve">Sub-total </t>
  </si>
  <si>
    <t xml:space="preserve">F. Total routine operational expenditure </t>
  </si>
  <si>
    <t xml:space="preserve">C. Total income </t>
  </si>
  <si>
    <t>Operating deficit/surplus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</si>
</sst>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£&quot;* #,##0_-;\-&quot;£&quot;* #,##0_-;_-&quot;£&quot;* &quot;-&quot;_-;_-@_-"/>
    <numFmt numFmtId="164" formatCode="_-&quot;£&quot;* #,##0_-;\-&quot;£&quot;* #,##0_-;_-&quot;£&quot;* &quot;-&quot;??_-;_-@_-"/>
  </numFmts>
  <fonts count="9" x14ac:knownFonts="1">
    <font>
      <sz val="11"/>
      <color theme="1"/>
      <name val="Aptos Narrow"/>
      <family val="2"/>
      <scheme val="minor"/>
    </font>
    <font>
      <sz val="12"/>
      <color rgb="FF000000"/>
      <name val="Aptos"/>
      <family val="2"/>
    </font>
    <font>
      <sz val="12"/>
      <name val="Aptos"/>
      <family val="2"/>
    </font>
    <font>
      <b/>
      <sz val="12"/>
      <name val="Aptos"/>
      <family val="2"/>
    </font>
    <font>
      <b/>
      <i/>
      <sz val="12"/>
      <name val="Aptos"/>
      <family val="2"/>
    </font>
    <font>
      <b/>
      <sz val="12"/>
      <color theme="1"/>
      <name val="Aptos"/>
      <family val="2"/>
    </font>
    <font>
      <sz val="12"/>
      <color theme="1"/>
      <name val="Aptos"/>
      <family val="2"/>
    </font>
    <font>
      <sz val="11"/>
      <color theme="1"/>
      <name val="Aptos"/>
      <family val="2"/>
    </font>
    <font>
      <b/>
      <sz val="12"/>
      <color rgb="FFFF0000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horizontal="left" vertical="center" indent="1"/>
    </xf>
    <xf numFmtId="0" fontId="2" fillId="0" borderId="0" xfId="0" applyFont="1"/>
    <xf numFmtId="42" fontId="3" fillId="5" borderId="1" xfId="0" applyNumberFormat="1" applyFont="1" applyFill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Protection="1">
      <protection locked="0"/>
    </xf>
    <xf numFmtId="0" fontId="2" fillId="0" borderId="1" xfId="0" applyFont="1" applyBorder="1"/>
    <xf numFmtId="42" fontId="2" fillId="0" borderId="1" xfId="0" applyNumberFormat="1" applyFont="1" applyBorder="1"/>
    <xf numFmtId="42" fontId="2" fillId="0" borderId="0" xfId="0" applyNumberFormat="1" applyFont="1"/>
    <xf numFmtId="42" fontId="2" fillId="0" borderId="0" xfId="0" applyNumberFormat="1" applyFont="1" applyAlignment="1">
      <alignment horizontal="right"/>
    </xf>
    <xf numFmtId="0" fontId="5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164" fontId="6" fillId="0" borderId="1" xfId="0" applyNumberFormat="1" applyFont="1" applyBorder="1"/>
    <xf numFmtId="0" fontId="5" fillId="0" borderId="1" xfId="0" applyFont="1" applyBorder="1" applyAlignment="1">
      <alignment horizontal="right"/>
    </xf>
    <xf numFmtId="164" fontId="5" fillId="0" borderId="1" xfId="0" applyNumberFormat="1" applyFont="1" applyBorder="1"/>
    <xf numFmtId="0" fontId="7" fillId="0" borderId="0" xfId="0" applyFont="1"/>
    <xf numFmtId="0" fontId="5" fillId="0" borderId="0" xfId="0" applyFont="1"/>
    <xf numFmtId="164" fontId="5" fillId="2" borderId="1" xfId="0" applyNumberFormat="1" applyFont="1" applyFill="1" applyBorder="1"/>
    <xf numFmtId="0" fontId="3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42" fontId="2" fillId="0" borderId="7" xfId="0" applyNumberFormat="1" applyFont="1" applyBorder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right"/>
      <protection locked="0"/>
    </xf>
    <xf numFmtId="42" fontId="2" fillId="0" borderId="8" xfId="0" applyNumberFormat="1" applyFont="1" applyBorder="1" applyAlignment="1" applyProtection="1">
      <alignment horizontal="right"/>
      <protection locked="0"/>
    </xf>
    <xf numFmtId="42" fontId="3" fillId="6" borderId="1" xfId="0" applyNumberFormat="1" applyFont="1" applyFill="1" applyBorder="1"/>
    <xf numFmtId="0" fontId="3" fillId="3" borderId="1" xfId="0" applyFont="1" applyFill="1" applyBorder="1"/>
    <xf numFmtId="42" fontId="3" fillId="3" borderId="1" xfId="0" applyNumberFormat="1" applyFont="1" applyFill="1" applyBorder="1"/>
    <xf numFmtId="0" fontId="2" fillId="0" borderId="2" xfId="0" applyFont="1" applyBorder="1" applyAlignment="1" applyProtection="1">
      <alignment horizontal="right"/>
      <protection locked="0"/>
    </xf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right"/>
    </xf>
    <xf numFmtId="0" fontId="3" fillId="5" borderId="1" xfId="0" applyFont="1" applyFill="1" applyBorder="1" applyAlignment="1">
      <alignment horizontal="right"/>
    </xf>
    <xf numFmtId="164" fontId="8" fillId="0" borderId="0" xfId="0" applyNumberFormat="1" applyFont="1"/>
    <xf numFmtId="164" fontId="2" fillId="0" borderId="0" xfId="0" applyNumberFormat="1" applyFont="1"/>
    <xf numFmtId="0" fontId="4" fillId="6" borderId="1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right"/>
    </xf>
    <xf numFmtId="0" fontId="5" fillId="2" borderId="3" xfId="0" applyFont="1" applyFill="1" applyBorder="1" applyAlignment="1">
      <alignment horizontal="right"/>
    </xf>
    <xf numFmtId="0" fontId="5" fillId="2" borderId="4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left"/>
    </xf>
    <xf numFmtId="0" fontId="4" fillId="6" borderId="4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 vertical="center" wrapText="1"/>
    </xf>
    <xf numFmtId="164" fontId="6" fillId="8" borderId="1" xfId="0" applyNumberFormat="1" applyFont="1" applyFill="1" applyBorder="1"/>
    <xf numFmtId="0" fontId="2" fillId="8" borderId="0" xfId="0" applyFont="1" applyFill="1"/>
    <xf numFmtId="0" fontId="7" fillId="8" borderId="0" xfId="0" applyFont="1" applyFill="1"/>
    <xf numFmtId="42" fontId="2" fillId="8" borderId="1" xfId="0" applyNumberFormat="1" applyFont="1" applyFill="1" applyBorder="1"/>
    <xf numFmtId="42" fontId="2" fillId="8" borderId="7" xfId="0" applyNumberFormat="1" applyFont="1" applyFill="1" applyBorder="1" applyProtection="1">
      <protection locked="0"/>
    </xf>
    <xf numFmtId="42" fontId="2" fillId="8" borderId="5" xfId="0" applyNumberFormat="1" applyFont="1" applyFill="1" applyBorder="1" applyProtection="1">
      <protection locked="0"/>
    </xf>
    <xf numFmtId="42" fontId="2" fillId="8" borderId="8" xfId="0" applyNumberFormat="1" applyFont="1" applyFill="1" applyBorder="1" applyProtection="1">
      <protection locked="0"/>
    </xf>
    <xf numFmtId="0" fontId="2" fillId="8" borderId="1" xfId="0" applyFont="1" applyFill="1" applyBorder="1" applyProtection="1">
      <protection locked="0"/>
    </xf>
    <xf numFmtId="42" fontId="3" fillId="8" borderId="1" xfId="0" applyNumberFormat="1" applyFont="1" applyFill="1" applyBorder="1"/>
    <xf numFmtId="0" fontId="3" fillId="8" borderId="1" xfId="0" applyFont="1" applyFill="1" applyBorder="1"/>
    <xf numFmtId="0" fontId="8" fillId="8" borderId="0" xfId="0" applyFont="1" applyFill="1"/>
    <xf numFmtId="42" fontId="2" fillId="8" borderId="0" xfId="0" applyNumberFormat="1" applyFont="1" applyFill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12ED3-5501-4736-9575-9A7CFC4F24BD}">
  <dimension ref="A1:M80"/>
  <sheetViews>
    <sheetView tabSelected="1" zoomScale="80" zoomScaleNormal="80" workbookViewId="0">
      <selection activeCell="F47" sqref="F47"/>
    </sheetView>
  </sheetViews>
  <sheetFormatPr defaultColWidth="9.109375" defaultRowHeight="15.6" outlineLevelRow="2" x14ac:dyDescent="0.3"/>
  <cols>
    <col min="1" max="1" width="51.88671875" style="2" customWidth="1"/>
    <col min="2" max="2" width="15.5546875" style="51" customWidth="1"/>
    <col min="3" max="3" width="29.5546875" style="51" customWidth="1"/>
    <col min="4" max="4" width="23.44140625" style="2" customWidth="1"/>
    <col min="5" max="5" width="21.5546875" style="2" customWidth="1"/>
    <col min="6" max="11" width="9.109375" style="2"/>
    <col min="12" max="12" width="12.109375" style="2" bestFit="1" customWidth="1"/>
    <col min="13" max="16384" width="9.109375" style="2"/>
  </cols>
  <sheetData>
    <row r="1" spans="1:4" x14ac:dyDescent="0.3">
      <c r="A1" s="36" t="s">
        <v>41</v>
      </c>
      <c r="B1" s="36"/>
      <c r="C1" s="36"/>
      <c r="D1" s="36"/>
    </row>
    <row r="3" spans="1:4" x14ac:dyDescent="0.3">
      <c r="A3" s="40" t="s">
        <v>43</v>
      </c>
      <c r="B3" s="41"/>
      <c r="C3" s="42"/>
      <c r="D3" s="10"/>
    </row>
    <row r="4" spans="1:4" ht="31.2" outlineLevel="1" x14ac:dyDescent="0.3">
      <c r="A4" s="11" t="s">
        <v>52</v>
      </c>
      <c r="B4" s="49" t="s">
        <v>32</v>
      </c>
      <c r="C4" s="49" t="s">
        <v>33</v>
      </c>
      <c r="D4" s="11" t="s">
        <v>54</v>
      </c>
    </row>
    <row r="5" spans="1:4" outlineLevel="1" x14ac:dyDescent="0.3">
      <c r="A5" s="12" t="s">
        <v>44</v>
      </c>
      <c r="B5" s="50">
        <v>101000</v>
      </c>
      <c r="C5" s="50">
        <v>108161</v>
      </c>
      <c r="D5" s="13">
        <v>110000</v>
      </c>
    </row>
    <row r="6" spans="1:4" outlineLevel="1" x14ac:dyDescent="0.3">
      <c r="A6" s="12" t="s">
        <v>45</v>
      </c>
      <c r="B6" s="50">
        <v>0</v>
      </c>
      <c r="C6" s="50">
        <v>0</v>
      </c>
      <c r="D6" s="13">
        <v>0</v>
      </c>
    </row>
    <row r="7" spans="1:4" outlineLevel="1" x14ac:dyDescent="0.3">
      <c r="A7" s="12" t="s">
        <v>57</v>
      </c>
      <c r="B7" s="50">
        <v>0</v>
      </c>
      <c r="C7" s="50">
        <v>655000</v>
      </c>
      <c r="D7" s="13">
        <v>750000</v>
      </c>
    </row>
    <row r="8" spans="1:4" outlineLevel="1" x14ac:dyDescent="0.3">
      <c r="A8" s="12" t="s">
        <v>46</v>
      </c>
      <c r="B8" s="50">
        <v>180000</v>
      </c>
      <c r="C8" s="50">
        <v>187181.3</v>
      </c>
      <c r="D8" s="13">
        <v>190000</v>
      </c>
    </row>
    <row r="9" spans="1:4" outlineLevel="1" x14ac:dyDescent="0.3">
      <c r="A9" s="12" t="s">
        <v>47</v>
      </c>
      <c r="B9" s="50">
        <v>74000</v>
      </c>
      <c r="C9" s="50">
        <v>148495</v>
      </c>
      <c r="D9" s="13">
        <v>150000</v>
      </c>
    </row>
    <row r="10" spans="1:4" outlineLevel="1" x14ac:dyDescent="0.3">
      <c r="A10" s="14" t="s">
        <v>60</v>
      </c>
      <c r="B10" s="50">
        <f>SUM(B5:B9)</f>
        <v>355000</v>
      </c>
      <c r="C10" s="50">
        <f>SUM(C5:C9)</f>
        <v>1098837.3</v>
      </c>
      <c r="D10" s="15">
        <f>SUM(D5:D9)</f>
        <v>1200000</v>
      </c>
    </row>
    <row r="11" spans="1:4" outlineLevel="1" x14ac:dyDescent="0.3"/>
    <row r="12" spans="1:4" x14ac:dyDescent="0.3">
      <c r="A12" s="40" t="s">
        <v>48</v>
      </c>
      <c r="B12" s="41"/>
      <c r="C12" s="42"/>
      <c r="D12" s="10"/>
    </row>
    <row r="13" spans="1:4" ht="31.2" customHeight="1" outlineLevel="1" x14ac:dyDescent="0.3">
      <c r="A13" s="11" t="s">
        <v>52</v>
      </c>
      <c r="B13" s="49" t="s">
        <v>32</v>
      </c>
      <c r="C13" s="49" t="s">
        <v>33</v>
      </c>
      <c r="D13" s="11" t="s">
        <v>54</v>
      </c>
    </row>
    <row r="14" spans="1:4" ht="15.6" customHeight="1" outlineLevel="2" x14ac:dyDescent="0.3">
      <c r="A14" s="12" t="s">
        <v>53</v>
      </c>
      <c r="B14" s="50">
        <v>200000</v>
      </c>
      <c r="C14" s="50">
        <v>442456</v>
      </c>
      <c r="D14" s="13">
        <v>0</v>
      </c>
    </row>
    <row r="15" spans="1:4" ht="15.6" customHeight="1" outlineLevel="2" x14ac:dyDescent="0.3">
      <c r="A15" s="12" t="s">
        <v>55</v>
      </c>
      <c r="B15" s="50">
        <v>160000</v>
      </c>
      <c r="C15" s="50">
        <v>167193</v>
      </c>
      <c r="D15" s="13">
        <v>340000</v>
      </c>
    </row>
    <row r="16" spans="1:4" ht="15.6" customHeight="1" outlineLevel="2" x14ac:dyDescent="0.3">
      <c r="A16" s="12" t="s">
        <v>49</v>
      </c>
      <c r="B16" s="50">
        <v>200000</v>
      </c>
      <c r="C16" s="50">
        <v>191628</v>
      </c>
      <c r="D16" s="13">
        <v>225000</v>
      </c>
    </row>
    <row r="17" spans="1:13" ht="15.6" customHeight="1" outlineLevel="2" x14ac:dyDescent="0.3">
      <c r="A17" s="12" t="s">
        <v>50</v>
      </c>
      <c r="B17" s="50">
        <v>750000</v>
      </c>
      <c r="C17" s="50">
        <v>1000000</v>
      </c>
      <c r="D17" s="13">
        <v>750000</v>
      </c>
      <c r="E17" s="33"/>
    </row>
    <row r="18" spans="1:13" ht="15.6" customHeight="1" outlineLevel="2" x14ac:dyDescent="0.3">
      <c r="A18" s="12" t="s">
        <v>51</v>
      </c>
      <c r="B18" s="50">
        <v>0</v>
      </c>
      <c r="C18" s="50">
        <v>0</v>
      </c>
      <c r="D18" s="13">
        <v>0</v>
      </c>
    </row>
    <row r="19" spans="1:13" ht="15.6" customHeight="1" outlineLevel="2" x14ac:dyDescent="0.3">
      <c r="A19" s="14" t="s">
        <v>60</v>
      </c>
      <c r="B19" s="50">
        <f>SUM(B14:B18)</f>
        <v>1310000</v>
      </c>
      <c r="C19" s="50">
        <f>SUM(C14:C18)</f>
        <v>1801277</v>
      </c>
      <c r="D19" s="15">
        <f>SUM(D14:D18)</f>
        <v>1315000</v>
      </c>
    </row>
    <row r="20" spans="1:13" ht="15.6" customHeight="1" outlineLevel="2" x14ac:dyDescent="0.3">
      <c r="A20" s="16"/>
      <c r="B20" s="52"/>
      <c r="C20" s="52"/>
      <c r="D20" s="16"/>
      <c r="K20" s="17"/>
      <c r="L20" s="17"/>
      <c r="M20" s="17"/>
    </row>
    <row r="21" spans="1:13" x14ac:dyDescent="0.3">
      <c r="A21" s="37" t="s">
        <v>62</v>
      </c>
      <c r="B21" s="38"/>
      <c r="C21" s="39"/>
      <c r="D21" s="18">
        <f>D19+D10</f>
        <v>2515000</v>
      </c>
      <c r="K21" s="16"/>
      <c r="L21" s="16"/>
      <c r="M21" s="16"/>
    </row>
    <row r="22" spans="1:13" x14ac:dyDescent="0.3">
      <c r="K22" s="16"/>
      <c r="L22" s="16"/>
      <c r="M22" s="16"/>
    </row>
    <row r="24" spans="1:13" x14ac:dyDescent="0.3">
      <c r="A24" s="46" t="s">
        <v>56</v>
      </c>
      <c r="B24" s="47"/>
      <c r="C24" s="47"/>
      <c r="D24" s="48"/>
    </row>
    <row r="25" spans="1:13" x14ac:dyDescent="0.3">
      <c r="A25" s="43" t="s">
        <v>42</v>
      </c>
      <c r="B25" s="44"/>
      <c r="C25" s="44"/>
      <c r="D25" s="45"/>
    </row>
    <row r="26" spans="1:13" ht="31.2" outlineLevel="1" x14ac:dyDescent="0.3">
      <c r="A26" s="19" t="s">
        <v>0</v>
      </c>
      <c r="B26" s="49" t="s">
        <v>32</v>
      </c>
      <c r="C26" s="49" t="s">
        <v>33</v>
      </c>
      <c r="D26" s="20" t="s">
        <v>34</v>
      </c>
    </row>
    <row r="27" spans="1:13" outlineLevel="1" x14ac:dyDescent="0.3">
      <c r="A27" s="4" t="s">
        <v>1</v>
      </c>
      <c r="B27" s="53">
        <v>15000</v>
      </c>
      <c r="C27" s="53">
        <v>11988</v>
      </c>
      <c r="D27" s="7">
        <v>2000</v>
      </c>
    </row>
    <row r="28" spans="1:13" outlineLevel="1" x14ac:dyDescent="0.3">
      <c r="A28" s="4" t="s">
        <v>2</v>
      </c>
      <c r="B28" s="53">
        <v>9000</v>
      </c>
      <c r="C28" s="53">
        <v>13200</v>
      </c>
      <c r="D28" s="7">
        <v>12000</v>
      </c>
    </row>
    <row r="29" spans="1:13" outlineLevel="1" x14ac:dyDescent="0.3">
      <c r="A29" s="4" t="s">
        <v>3</v>
      </c>
      <c r="B29" s="53">
        <v>800</v>
      </c>
      <c r="C29" s="53">
        <v>1335</v>
      </c>
      <c r="D29" s="7">
        <v>1500</v>
      </c>
    </row>
    <row r="30" spans="1:13" outlineLevel="1" x14ac:dyDescent="0.3">
      <c r="A30" s="5" t="s">
        <v>4</v>
      </c>
      <c r="B30" s="53">
        <v>0</v>
      </c>
      <c r="C30" s="53">
        <v>0</v>
      </c>
      <c r="D30" s="7">
        <v>2000</v>
      </c>
    </row>
    <row r="31" spans="1:13" outlineLevel="1" x14ac:dyDescent="0.3">
      <c r="A31" s="5" t="s">
        <v>5</v>
      </c>
      <c r="B31" s="53">
        <v>30000</v>
      </c>
      <c r="C31" s="53">
        <v>848</v>
      </c>
      <c r="D31" s="7">
        <v>30000</v>
      </c>
      <c r="L31" s="8"/>
    </row>
    <row r="32" spans="1:13" outlineLevel="1" x14ac:dyDescent="0.3">
      <c r="A32" s="4" t="s">
        <v>6</v>
      </c>
      <c r="B32" s="53">
        <v>0</v>
      </c>
      <c r="C32" s="53">
        <v>1908</v>
      </c>
      <c r="D32" s="7">
        <v>2000</v>
      </c>
    </row>
    <row r="33" spans="1:5" outlineLevel="1" x14ac:dyDescent="0.3">
      <c r="A33" s="4" t="s">
        <v>7</v>
      </c>
      <c r="B33" s="53">
        <v>60000</v>
      </c>
      <c r="C33" s="53">
        <v>61902</v>
      </c>
      <c r="D33" s="7">
        <v>65000</v>
      </c>
    </row>
    <row r="34" spans="1:5" outlineLevel="1" x14ac:dyDescent="0.3">
      <c r="A34" s="5" t="s">
        <v>8</v>
      </c>
      <c r="B34" s="53">
        <v>6000</v>
      </c>
      <c r="C34" s="53">
        <v>5761</v>
      </c>
      <c r="D34" s="7">
        <v>6000</v>
      </c>
    </row>
    <row r="35" spans="1:5" outlineLevel="1" x14ac:dyDescent="0.3">
      <c r="A35" s="4" t="s">
        <v>9</v>
      </c>
      <c r="B35" s="53">
        <v>20000</v>
      </c>
      <c r="C35" s="53">
        <v>22158</v>
      </c>
      <c r="D35" s="7">
        <v>25000</v>
      </c>
    </row>
    <row r="36" spans="1:5" outlineLevel="1" x14ac:dyDescent="0.3">
      <c r="A36" s="4" t="s">
        <v>10</v>
      </c>
      <c r="B36" s="53">
        <v>0</v>
      </c>
      <c r="C36" s="53">
        <v>0</v>
      </c>
      <c r="D36" s="7">
        <v>1000</v>
      </c>
    </row>
    <row r="37" spans="1:5" outlineLevel="1" x14ac:dyDescent="0.3">
      <c r="A37" s="4" t="s">
        <v>11</v>
      </c>
      <c r="B37" s="53">
        <v>0</v>
      </c>
      <c r="C37" s="53">
        <v>0</v>
      </c>
      <c r="D37" s="7">
        <v>7000</v>
      </c>
    </row>
    <row r="38" spans="1:5" outlineLevel="1" x14ac:dyDescent="0.3">
      <c r="A38" s="4" t="s">
        <v>12</v>
      </c>
      <c r="B38" s="53">
        <v>25000</v>
      </c>
      <c r="C38" s="53">
        <v>28033</v>
      </c>
      <c r="D38" s="7">
        <v>30000</v>
      </c>
    </row>
    <row r="39" spans="1:5" outlineLevel="1" x14ac:dyDescent="0.3">
      <c r="A39" s="4" t="s">
        <v>13</v>
      </c>
      <c r="B39" s="53">
        <v>60000</v>
      </c>
      <c r="C39" s="53">
        <v>34316</v>
      </c>
      <c r="D39" s="7">
        <v>35000</v>
      </c>
    </row>
    <row r="40" spans="1:5" outlineLevel="1" x14ac:dyDescent="0.3">
      <c r="A40" s="4" t="s">
        <v>14</v>
      </c>
      <c r="B40" s="53">
        <v>242100</v>
      </c>
      <c r="C40" s="53">
        <v>165350</v>
      </c>
      <c r="D40" s="7">
        <v>292070</v>
      </c>
      <c r="E40" s="2" t="s">
        <v>39</v>
      </c>
    </row>
    <row r="41" spans="1:5" outlineLevel="1" x14ac:dyDescent="0.3">
      <c r="A41" s="6" t="s">
        <v>15</v>
      </c>
      <c r="B41" s="53">
        <v>350</v>
      </c>
      <c r="C41" s="53">
        <v>43</v>
      </c>
      <c r="D41" s="7">
        <v>250</v>
      </c>
    </row>
    <row r="42" spans="1:5" outlineLevel="1" x14ac:dyDescent="0.3">
      <c r="A42" s="6" t="s">
        <v>16</v>
      </c>
      <c r="B42" s="53">
        <v>25000</v>
      </c>
      <c r="C42" s="53">
        <v>20965</v>
      </c>
      <c r="D42" s="7">
        <v>25000</v>
      </c>
    </row>
    <row r="43" spans="1:5" outlineLevel="1" x14ac:dyDescent="0.3">
      <c r="A43" s="6" t="s">
        <v>17</v>
      </c>
      <c r="B43" s="53">
        <v>8000</v>
      </c>
      <c r="C43" s="53">
        <v>4854</v>
      </c>
      <c r="D43" s="7">
        <v>8000</v>
      </c>
    </row>
    <row r="44" spans="1:5" outlineLevel="1" x14ac:dyDescent="0.3">
      <c r="A44" s="4" t="s">
        <v>18</v>
      </c>
      <c r="B44" s="53">
        <v>2500</v>
      </c>
      <c r="C44" s="53">
        <v>1659</v>
      </c>
      <c r="D44" s="7">
        <v>2500</v>
      </c>
    </row>
    <row r="45" spans="1:5" ht="16.2" outlineLevel="1" thickBot="1" x14ac:dyDescent="0.35">
      <c r="A45" s="5" t="s">
        <v>19</v>
      </c>
      <c r="B45" s="53">
        <v>30000</v>
      </c>
      <c r="C45" s="53">
        <v>3987</v>
      </c>
      <c r="D45" s="7">
        <v>15000</v>
      </c>
    </row>
    <row r="46" spans="1:5" ht="16.2" outlineLevel="1" thickBot="1" x14ac:dyDescent="0.35">
      <c r="A46" s="27" t="s">
        <v>60</v>
      </c>
      <c r="B46" s="54">
        <f>SUM(B27:B45)</f>
        <v>533750</v>
      </c>
      <c r="C46" s="55">
        <f>SUM(C27:C45)</f>
        <v>378307</v>
      </c>
      <c r="D46" s="21">
        <f>SUM(D27:D45)</f>
        <v>561320</v>
      </c>
    </row>
    <row r="47" spans="1:5" x14ac:dyDescent="0.3">
      <c r="A47" s="34" t="s">
        <v>35</v>
      </c>
      <c r="B47" s="34"/>
      <c r="C47" s="34"/>
      <c r="D47" s="34"/>
    </row>
    <row r="48" spans="1:5" ht="31.2" outlineLevel="1" x14ac:dyDescent="0.3">
      <c r="A48" s="19" t="s">
        <v>0</v>
      </c>
      <c r="B48" s="49" t="s">
        <v>32</v>
      </c>
      <c r="C48" s="49" t="s">
        <v>33</v>
      </c>
      <c r="D48" s="20" t="s">
        <v>34</v>
      </c>
    </row>
    <row r="49" spans="1:4" outlineLevel="1" x14ac:dyDescent="0.3">
      <c r="A49" s="4" t="s">
        <v>20</v>
      </c>
      <c r="B49" s="53">
        <v>8000</v>
      </c>
      <c r="C49" s="53">
        <v>15418</v>
      </c>
      <c r="D49" s="7">
        <v>8000</v>
      </c>
    </row>
    <row r="50" spans="1:4" outlineLevel="1" x14ac:dyDescent="0.3">
      <c r="A50" s="4" t="s">
        <v>21</v>
      </c>
      <c r="B50" s="53">
        <v>15000</v>
      </c>
      <c r="C50" s="53">
        <v>10109</v>
      </c>
      <c r="D50" s="7">
        <v>15000</v>
      </c>
    </row>
    <row r="51" spans="1:4" outlineLevel="1" x14ac:dyDescent="0.3">
      <c r="A51" s="4" t="s">
        <v>22</v>
      </c>
      <c r="B51" s="53">
        <v>20000</v>
      </c>
      <c r="C51" s="53">
        <v>29098</v>
      </c>
      <c r="D51" s="7">
        <v>20000</v>
      </c>
    </row>
    <row r="52" spans="1:4" outlineLevel="1" x14ac:dyDescent="0.3">
      <c r="A52" s="4" t="s">
        <v>23</v>
      </c>
      <c r="B52" s="53">
        <v>20000</v>
      </c>
      <c r="C52" s="53">
        <v>21403</v>
      </c>
      <c r="D52" s="7">
        <v>30000</v>
      </c>
    </row>
    <row r="53" spans="1:4" outlineLevel="1" x14ac:dyDescent="0.3">
      <c r="A53" s="4" t="s">
        <v>24</v>
      </c>
      <c r="B53" s="53">
        <v>150000</v>
      </c>
      <c r="C53" s="53">
        <v>87619</v>
      </c>
      <c r="D53" s="7">
        <v>100000</v>
      </c>
    </row>
    <row r="54" spans="1:4" ht="16.2" outlineLevel="1" thickBot="1" x14ac:dyDescent="0.35">
      <c r="A54" s="5" t="s">
        <v>25</v>
      </c>
      <c r="B54" s="53">
        <v>150000</v>
      </c>
      <c r="C54" s="53">
        <v>126619</v>
      </c>
      <c r="D54" s="7">
        <v>275000</v>
      </c>
    </row>
    <row r="55" spans="1:4" outlineLevel="1" x14ac:dyDescent="0.3">
      <c r="A55" s="22" t="s">
        <v>60</v>
      </c>
      <c r="B55" s="56">
        <f>SUM(B49:B54)</f>
        <v>363000</v>
      </c>
      <c r="C55" s="56">
        <f>SUM(C49:C54)</f>
        <v>290266</v>
      </c>
      <c r="D55" s="23">
        <f>SUM(D49:D54)</f>
        <v>448000</v>
      </c>
    </row>
    <row r="56" spans="1:4" outlineLevel="1" x14ac:dyDescent="0.3">
      <c r="A56" s="5"/>
      <c r="B56" s="57"/>
      <c r="C56" s="57"/>
      <c r="D56" s="5"/>
    </row>
    <row r="57" spans="1:4" x14ac:dyDescent="0.3">
      <c r="A57" s="30" t="s">
        <v>61</v>
      </c>
      <c r="B57" s="58">
        <f>B55+B46</f>
        <v>896750</v>
      </c>
      <c r="C57" s="58">
        <f>C55+C46</f>
        <v>668573</v>
      </c>
      <c r="D57" s="24">
        <f>D55+D46</f>
        <v>1009320</v>
      </c>
    </row>
    <row r="59" spans="1:4" x14ac:dyDescent="0.3">
      <c r="A59" s="35" t="s">
        <v>58</v>
      </c>
      <c r="B59" s="35"/>
      <c r="C59" s="35"/>
      <c r="D59" s="35"/>
    </row>
    <row r="60" spans="1:4" ht="31.2" outlineLevel="1" x14ac:dyDescent="0.3">
      <c r="A60" s="28" t="s">
        <v>0</v>
      </c>
      <c r="B60" s="49" t="s">
        <v>32</v>
      </c>
      <c r="C60" s="49" t="s">
        <v>33</v>
      </c>
      <c r="D60" s="29" t="s">
        <v>34</v>
      </c>
    </row>
    <row r="61" spans="1:4" outlineLevel="1" x14ac:dyDescent="0.3">
      <c r="A61" s="2" t="s">
        <v>36</v>
      </c>
      <c r="B61" s="53">
        <v>0</v>
      </c>
      <c r="C61" s="53">
        <v>0</v>
      </c>
      <c r="D61" s="7">
        <v>180000</v>
      </c>
    </row>
    <row r="62" spans="1:4" outlineLevel="1" x14ac:dyDescent="0.3">
      <c r="A62" s="5" t="s">
        <v>26</v>
      </c>
      <c r="B62" s="53">
        <v>0</v>
      </c>
      <c r="C62" s="53">
        <v>0</v>
      </c>
      <c r="D62" s="7">
        <v>90000</v>
      </c>
    </row>
    <row r="63" spans="1:4" outlineLevel="1" x14ac:dyDescent="0.3">
      <c r="A63" s="5" t="s">
        <v>27</v>
      </c>
      <c r="B63" s="53">
        <v>0</v>
      </c>
      <c r="C63" s="53">
        <v>0</v>
      </c>
      <c r="D63" s="7">
        <v>300000</v>
      </c>
    </row>
    <row r="64" spans="1:4" outlineLevel="1" x14ac:dyDescent="0.3">
      <c r="A64" s="5" t="s">
        <v>28</v>
      </c>
      <c r="B64" s="53">
        <v>0</v>
      </c>
      <c r="C64" s="53">
        <v>0</v>
      </c>
      <c r="D64" s="7">
        <v>560000</v>
      </c>
    </row>
    <row r="65" spans="1:4" outlineLevel="1" x14ac:dyDescent="0.3">
      <c r="A65" s="5" t="s">
        <v>29</v>
      </c>
      <c r="B65" s="53">
        <v>0</v>
      </c>
      <c r="C65" s="53">
        <v>0</v>
      </c>
      <c r="D65" s="7">
        <v>350000</v>
      </c>
    </row>
    <row r="66" spans="1:4" outlineLevel="1" x14ac:dyDescent="0.3">
      <c r="A66" s="6" t="s">
        <v>30</v>
      </c>
      <c r="B66" s="53">
        <v>0</v>
      </c>
      <c r="C66" s="53">
        <v>0</v>
      </c>
      <c r="D66" s="7">
        <v>465000</v>
      </c>
    </row>
    <row r="67" spans="1:4" outlineLevel="1" x14ac:dyDescent="0.3">
      <c r="A67" s="4" t="s">
        <v>31</v>
      </c>
      <c r="B67" s="53">
        <v>0</v>
      </c>
      <c r="C67" s="53">
        <v>0</v>
      </c>
      <c r="D67" s="7">
        <v>450000</v>
      </c>
    </row>
    <row r="68" spans="1:4" outlineLevel="1" x14ac:dyDescent="0.3">
      <c r="A68" s="4" t="s">
        <v>38</v>
      </c>
      <c r="B68" s="53">
        <v>0</v>
      </c>
      <c r="C68" s="53">
        <v>0</v>
      </c>
      <c r="D68" s="7">
        <v>20000</v>
      </c>
    </row>
    <row r="69" spans="1:4" outlineLevel="1" x14ac:dyDescent="0.3">
      <c r="A69" s="4" t="s">
        <v>37</v>
      </c>
      <c r="B69" s="53">
        <v>12000</v>
      </c>
      <c r="C69" s="53">
        <v>44016</v>
      </c>
      <c r="D69" s="7">
        <v>30000</v>
      </c>
    </row>
    <row r="70" spans="1:4" x14ac:dyDescent="0.3">
      <c r="A70" s="31" t="s">
        <v>59</v>
      </c>
      <c r="B70" s="58">
        <v>0</v>
      </c>
      <c r="C70" s="58">
        <v>0</v>
      </c>
      <c r="D70" s="3">
        <f>SUM(D61:D69)</f>
        <v>2445000</v>
      </c>
    </row>
    <row r="72" spans="1:4" x14ac:dyDescent="0.3">
      <c r="A72" s="25" t="s">
        <v>40</v>
      </c>
      <c r="B72" s="59"/>
      <c r="C72" s="59"/>
      <c r="D72" s="26">
        <f>D46+D55+D70</f>
        <v>3454320</v>
      </c>
    </row>
    <row r="74" spans="1:4" x14ac:dyDescent="0.3">
      <c r="C74" s="60" t="s">
        <v>63</v>
      </c>
      <c r="D74" s="32">
        <f>D21-D72</f>
        <v>-939320</v>
      </c>
    </row>
    <row r="76" spans="1:4" x14ac:dyDescent="0.3">
      <c r="B76" s="61"/>
      <c r="C76" s="61"/>
      <c r="D76" s="9"/>
    </row>
    <row r="79" spans="1:4" x14ac:dyDescent="0.3">
      <c r="A79" s="1"/>
    </row>
    <row r="80" spans="1:4" x14ac:dyDescent="0.3">
      <c r="A80" s="1"/>
    </row>
  </sheetData>
  <mergeCells count="8">
    <mergeCell ref="A47:D47"/>
    <mergeCell ref="A59:D59"/>
    <mergeCell ref="A1:D1"/>
    <mergeCell ref="A21:C21"/>
    <mergeCell ref="A3:C3"/>
    <mergeCell ref="A12:C12"/>
    <mergeCell ref="A25:D25"/>
    <mergeCell ref="A24:D24"/>
  </mergeCells>
  <conditionalFormatting sqref="A3:D3 A5:D10 A12:D12 A14:D19 K20:M22">
    <cfRule type="cellIs" dxfId="1" priority="2" operator="lessThan">
      <formula>0</formula>
    </cfRule>
  </conditionalFormatting>
  <conditionalFormatting sqref="A21:D21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Permissions xmlns="c12f678d-a3b2-42c8-a2aa-f0cd84385526" xsi:nil="true"/>
    <MigrationWizIdSecurityGroups xmlns="c12f678d-a3b2-42c8-a2aa-f0cd84385526" xsi:nil="true"/>
    <TaxCatchAll xmlns="f66b2a8e-e6e3-46d6-b122-336e82adbcad" xsi:nil="true"/>
    <MigrationWizId xmlns="c12f678d-a3b2-42c8-a2aa-f0cd84385526" xsi:nil="true"/>
    <MigrationWizIdPermissionLevels xmlns="c12f678d-a3b2-42c8-a2aa-f0cd84385526" xsi:nil="true"/>
    <lcf76f155ced4ddcb4097134ff3c332f xmlns="c12f678d-a3b2-42c8-a2aa-f0cd84385526">
      <Terms xmlns="http://schemas.microsoft.com/office/infopath/2007/PartnerControls"/>
    </lcf76f155ced4ddcb4097134ff3c332f>
    <MigrationWizIdDocumentLibraryPermissions xmlns="c12f678d-a3b2-42c8-a2aa-f0cd8438552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D08C02CE64114C9AFF531CD6A5CB7B" ma:contentTypeVersion="21" ma:contentTypeDescription="Create a new document." ma:contentTypeScope="" ma:versionID="3087dde10630a2fc18ff28a65b6892d2">
  <xsd:schema xmlns:xsd="http://www.w3.org/2001/XMLSchema" xmlns:xs="http://www.w3.org/2001/XMLSchema" xmlns:p="http://schemas.microsoft.com/office/2006/metadata/properties" xmlns:ns2="c12f678d-a3b2-42c8-a2aa-f0cd84385526" xmlns:ns3="f66b2a8e-e6e3-46d6-b122-336e82adbcad" targetNamespace="http://schemas.microsoft.com/office/2006/metadata/properties" ma:root="true" ma:fieldsID="b0501489a13a26e426b777c3c2a71f1f" ns2:_="" ns3:_="">
    <xsd:import namespace="c12f678d-a3b2-42c8-a2aa-f0cd84385526"/>
    <xsd:import namespace="f66b2a8e-e6e3-46d6-b122-336e82adbcad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PermissionLevels" minOccurs="0"/>
                <xsd:element ref="ns2:MigrationWizIdDocumentLibraryPermissions" minOccurs="0"/>
                <xsd:element ref="ns2:MigrationWizIdSecurityGroups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2f678d-a3b2-42c8-a2aa-f0cd84385526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PermissionLevels" ma:index="10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11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12" nillable="true" ma:displayName="MigrationWizIdSecurityGroups" ma:internalName="MigrationWizIdSecurityGroups">
      <xsd:simpleType>
        <xsd:restriction base="dms:Text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cfdee243-9e9c-4b9d-a030-3b5c1ea34c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6b2a8e-e6e3-46d6-b122-336e82adbcad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68e2c3e-34e2-4bea-b1b3-fd096598df94}" ma:internalName="TaxCatchAll" ma:showField="CatchAllData" ma:web="f66b2a8e-e6e3-46d6-b122-336e82adbc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424E03-DD16-4EF3-8AA3-379BB4325C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C46744-A777-43FB-9DD7-B4D3E7016927}">
  <ds:schemaRefs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purl.org/dc/elements/1.1/"/>
    <ds:schemaRef ds:uri="f66b2a8e-e6e3-46d6-b122-336e82adbcad"/>
    <ds:schemaRef ds:uri="http://schemas.openxmlformats.org/package/2006/metadata/core-properties"/>
    <ds:schemaRef ds:uri="c12f678d-a3b2-42c8-a2aa-f0cd84385526"/>
  </ds:schemaRefs>
</ds:datastoreItem>
</file>

<file path=customXml/itemProps3.xml><?xml version="1.0" encoding="utf-8"?>
<ds:datastoreItem xmlns:ds="http://schemas.openxmlformats.org/officeDocument/2006/customXml" ds:itemID="{01E35511-F24A-4C1F-AFC0-D2AE598459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2f678d-a3b2-42c8-a2aa-f0cd84385526"/>
    <ds:schemaRef ds:uri="f66b2a8e-e6e3-46d6-b122-336e82adbc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Rachel Morley</cp:lastModifiedBy>
  <cp:revision/>
  <dcterms:created xsi:type="dcterms:W3CDTF">2026-02-22T13:20:02Z</dcterms:created>
  <dcterms:modified xsi:type="dcterms:W3CDTF">2026-03-04T15:25:23Z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0x01010036D08C02CE64114C9AFF531CD6A5CB7B</vt:lpwstr>
  </property>
</Properties>
</file>